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A0AB1725-83E0-4C6C-8915-E408A29700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C12" i="1"/>
  <c r="D12" i="1"/>
  <c r="E12" i="1"/>
  <c r="F12" i="1"/>
  <c r="G12" i="1"/>
  <c r="H12" i="1"/>
  <c r="I12" i="1"/>
  <c r="U12" i="1"/>
  <c r="V12" i="1"/>
  <c r="W12" i="1"/>
  <c r="B15" i="1"/>
  <c r="D14" i="1"/>
  <c r="C15" i="1"/>
  <c r="G15" i="1"/>
  <c r="H15" i="1"/>
  <c r="I15" i="1"/>
  <c r="J15" i="1"/>
  <c r="K15" i="1"/>
  <c r="L15" i="1"/>
  <c r="U15" i="1"/>
  <c r="V15" i="1"/>
  <c r="W15" i="1"/>
  <c r="B16" i="1"/>
  <c r="G14" i="1"/>
  <c r="C16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C22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<sst xmlns="http://schemas.openxmlformats.org/spreadsheetml/2006/main" count="359" uniqueCount="173">
  <si>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</si>
  <si>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</si>
  <si>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</si>
  <si>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</si>
  <si>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</si>
  <si>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</si>
  <si>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</si>
  <si>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</si>
  <si>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</si>
  <si>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</si>
  <si>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</si>
  <si>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</si>
  <si>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</si>
  <si>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</si>
  <si>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</si>
  <si>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</si>
  <si>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</si>
  <si>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</si>
  <si>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</si>
  <si>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</si>
  <si>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</si>
  <si>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</si>
  <si>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</si>
  <si>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</si>
  <si>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</si>
  <si>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</si>
  <si>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</si>
  <si>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</si>
  <si>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</si>
  <si>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</si>
  <si>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</si>
  <si>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</si>
  <si>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</si>
  <si>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</si>
  <si>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</si>
  <si>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</si>
  <si>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</si>
  <si>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</si>
  <si>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</si>
  <si>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</si>
  <si>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</si>
  <si>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</si>
  <si>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</si>
  <si>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</si>
  <si>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</si>
  <si>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</si>
  <si>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</si>
  <si>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</si>
  <si>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</si>
  <si>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</si>
  <si>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</si>
  <si>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</si>
  <si>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</si>
  <si>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</si>
  <si>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</si>
  <si>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</si>
  <si>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</si>
  <si>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</si>
  <si>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</si>
  <si>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</si>
  <si>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</si>
  <si>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</si>
  <si>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</si>
  <si>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</si>
  <si>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</si>
  <si>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</si>
  <si>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</si>
  <si>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</si>
  <si>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</si>
  <si>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</si>
  <si>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</si>
  <si>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</si>
  <si>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</si>
  <si>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</si>
  <si>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</si>
  <si>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</si>
  <si>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</si>
  <si>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</si>
  <si>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</si>
  <si>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</si>
  <si>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</si>
  <si>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</si>
  <si>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</si>
  <si>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</si>
  <si>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</si>
  <si>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</si>
  <si>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</si>
  <si>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</si>
  <si>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</si>
  <si>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</si>
  <si>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</si>
  <si>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</si>
  <si>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</si>
  <si>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</si>
  <si>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</si>
  <si>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</si>
  <si>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</si>
  <si>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</si>
  <si>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</si>
  <si>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</si>
  <si>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</si>
  <si>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</si>
  <si>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</si>
  <si>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</si>
  <si>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</si>
  <si>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</si>
  <si>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</si>
  <si>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</si>
  <si>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</si>
  <si>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</si>
  <si>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</si>
  <si>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</si>
  <si>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</si>
  <si>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旭FCジュニア</t>
    <rPh sb="0" eb="1">
      <t>アサヒ</t>
    </rPh>
    <phoneticPr fontId="3"/>
  </si>
  <si>
    <t>尼崎</t>
    <rPh sb="0" eb="2">
      <t>アマガサキ</t>
    </rPh>
    <phoneticPr fontId="3"/>
  </si>
  <si>
    <t>U-11</t>
    <phoneticPr fontId="3"/>
  </si>
  <si>
    <t>東播</t>
    <rPh sb="0" eb="2">
      <t>トウバン</t>
    </rPh>
    <phoneticPr fontId="3"/>
  </si>
  <si>
    <t>北播磨</t>
    <phoneticPr fontId="3"/>
  </si>
  <si>
    <t>U-１０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</si>
  <si>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</si>
  <si>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</si>
  <si>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チャレンジカップ　U-12・11</t>
    <phoneticPr fontId="3"/>
  </si>
  <si>
    <t>U-11、U-12</t>
    <phoneticPr fontId="3"/>
  </si>
  <si>
    <t>武庫之荘FC</t>
    <rPh sb="0" eb="4">
      <t>ムコノソウ</t>
    </rPh>
    <phoneticPr fontId="3"/>
  </si>
  <si>
    <t>社FCジュニア</t>
    <rPh sb="0" eb="1">
      <t>ヤシロ</t>
    </rPh>
    <phoneticPr fontId="3"/>
  </si>
  <si>
    <t>明石</t>
    <rPh sb="0" eb="2">
      <t>アカシ</t>
    </rPh>
    <phoneticPr fontId="3"/>
  </si>
  <si>
    <t>U-11A</t>
    <phoneticPr fontId="3"/>
  </si>
  <si>
    <t>U-11B</t>
    <phoneticPr fontId="3"/>
  </si>
  <si>
    <t>U-12C</t>
    <phoneticPr fontId="3"/>
  </si>
  <si>
    <t>U-12D</t>
    <phoneticPr fontId="3"/>
  </si>
  <si>
    <t>U-11
A</t>
    <phoneticPr fontId="3"/>
  </si>
  <si>
    <t>U-12
C</t>
    <phoneticPr fontId="3"/>
  </si>
  <si>
    <t>U-11
3決</t>
    <rPh sb="6" eb="7">
      <t>ケッ</t>
    </rPh>
    <phoneticPr fontId="3"/>
  </si>
  <si>
    <t>U-11
ﾌﾚﾝﾄﾞﾘｰ</t>
    <phoneticPr fontId="3"/>
  </si>
  <si>
    <t>U-12
ﾌﾚﾝﾄﾞﾘｰ</t>
    <phoneticPr fontId="3"/>
  </si>
  <si>
    <t>U-12
3決</t>
    <rPh sb="6" eb="7">
      <t>ケッ</t>
    </rPh>
    <phoneticPr fontId="3"/>
  </si>
  <si>
    <t>U-12
決勝</t>
    <rPh sb="5" eb="7">
      <t>ケッショウ</t>
    </rPh>
    <phoneticPr fontId="3"/>
  </si>
  <si>
    <t>U-11
決勝</t>
    <rPh sb="5" eb="7">
      <t>ケッショウ</t>
    </rPh>
    <phoneticPr fontId="3"/>
  </si>
  <si>
    <t>20-5-20</t>
    <phoneticPr fontId="3"/>
  </si>
  <si>
    <t>U-１１　　B</t>
    <phoneticPr fontId="3"/>
  </si>
  <si>
    <t>U-１１　　A</t>
    <phoneticPr fontId="3"/>
  </si>
  <si>
    <t>U-１２　　C</t>
    <phoneticPr fontId="3"/>
  </si>
  <si>
    <t>U-１２　　D</t>
    <phoneticPr fontId="3"/>
  </si>
  <si>
    <t>U-１１</t>
    <phoneticPr fontId="3"/>
  </si>
  <si>
    <t>U-１２</t>
    <phoneticPr fontId="3"/>
  </si>
  <si>
    <t>尼崎</t>
    <phoneticPr fontId="3"/>
  </si>
  <si>
    <t>◇試合時間は20-5-20</t>
    <rPh sb="1" eb="3">
      <t>シアイ</t>
    </rPh>
    <rPh sb="3" eb="5">
      <t>ジカン</t>
    </rPh>
    <phoneticPr fontId="3"/>
  </si>
  <si>
    <t>小野希望の丘アレオグランド</t>
    <rPh sb="0" eb="4">
      <t>オノキボウ</t>
    </rPh>
    <rPh sb="5" eb="6">
      <t>オカ</t>
    </rPh>
    <phoneticPr fontId="3"/>
  </si>
  <si>
    <t>人丸FC</t>
    <rPh sb="0" eb="2">
      <t>ヒトマル</t>
    </rPh>
    <phoneticPr fontId="3"/>
  </si>
  <si>
    <t>フォルテFC</t>
    <phoneticPr fontId="3"/>
  </si>
  <si>
    <t>長尾WFC</t>
    <rPh sb="0" eb="2">
      <t>ナガオ</t>
    </rPh>
    <phoneticPr fontId="3"/>
  </si>
  <si>
    <t>駒ヶ林FC</t>
    <rPh sb="0" eb="3">
      <t>コマガバヤシ</t>
    </rPh>
    <phoneticPr fontId="3"/>
  </si>
  <si>
    <t>コニーリョ中山FC</t>
    <rPh sb="5" eb="7">
      <t>ナカヤマ</t>
    </rPh>
    <phoneticPr fontId="3"/>
  </si>
  <si>
    <t>天満SC</t>
    <rPh sb="0" eb="2">
      <t>テンマン</t>
    </rPh>
    <phoneticPr fontId="3"/>
  </si>
  <si>
    <t>西播磨</t>
    <rPh sb="0" eb="1">
      <t>ニシ</t>
    </rPh>
    <rPh sb="1" eb="3">
      <t>ハリマ</t>
    </rPh>
    <phoneticPr fontId="3"/>
  </si>
  <si>
    <t>北摂</t>
    <rPh sb="0" eb="2">
      <t>ホクセツ</t>
    </rPh>
    <phoneticPr fontId="3"/>
  </si>
  <si>
    <t>神戸</t>
    <rPh sb="0" eb="2">
      <t>コウベ</t>
    </rPh>
    <phoneticPr fontId="3"/>
  </si>
  <si>
    <t>北播磨</t>
    <rPh sb="0" eb="3">
      <t>キタハリマ</t>
    </rPh>
    <phoneticPr fontId="3"/>
  </si>
  <si>
    <t>U-11
B</t>
    <phoneticPr fontId="3"/>
  </si>
  <si>
    <t>旭FCジュニア</t>
    <rPh sb="0" eb="1">
      <t>アサヒ</t>
    </rPh>
    <phoneticPr fontId="3"/>
  </si>
  <si>
    <t>武庫之荘FC</t>
    <rPh sb="0" eb="4">
      <t>ムコノソウ</t>
    </rPh>
    <phoneticPr fontId="3"/>
  </si>
  <si>
    <t>フォルテFC</t>
    <phoneticPr fontId="3"/>
  </si>
  <si>
    <t>人丸FC</t>
    <rPh sb="0" eb="2">
      <t>ヒトマル</t>
    </rPh>
    <phoneticPr fontId="3"/>
  </si>
  <si>
    <t>社FCジュニア</t>
    <rPh sb="0" eb="1">
      <t>ヤシロ</t>
    </rPh>
    <phoneticPr fontId="3"/>
  </si>
  <si>
    <t>長尾WFC</t>
    <rPh sb="0" eb="2">
      <t>ナガオ</t>
    </rPh>
    <phoneticPr fontId="3"/>
  </si>
  <si>
    <t>西播磨</t>
    <rPh sb="0" eb="3">
      <t>ニシハリマ</t>
    </rPh>
    <phoneticPr fontId="3"/>
  </si>
  <si>
    <t>駒ヶ林FC</t>
    <rPh sb="0" eb="3">
      <t>コマガバヤシ</t>
    </rPh>
    <phoneticPr fontId="3"/>
  </si>
  <si>
    <t>コニーリョ中山FC</t>
    <rPh sb="5" eb="7">
      <t>ナカヤマ</t>
    </rPh>
    <phoneticPr fontId="3"/>
  </si>
  <si>
    <t>天満SC</t>
    <rPh sb="0" eb="2">
      <t>テンマン</t>
    </rPh>
    <phoneticPr fontId="3"/>
  </si>
  <si>
    <t>U-12
D</t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</si>
  <si>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</si>
  <si>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兵庫県小野市浄谷町２２３３－１</t>
    <rPh sb="0" eb="3">
      <t>ヒョウゴケン</t>
    </rPh>
    <rPh sb="3" eb="6">
      <t>オノシ</t>
    </rPh>
    <rPh sb="6" eb="9">
      <t>キヨタニチョウ</t>
    </rPh>
    <phoneticPr fontId="3"/>
  </si>
  <si>
    <t>◇各チームリーグ戦(20分ハーフ)を行い、次の方法でグループ毎の順位をつける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</si>
</sst>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9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3" borderId="0" xfId="6" applyFont="1" applyFill="1" applyAlignment="1">
      <alignment horizontal="right"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35" fillId="4" borderId="0" xfId="6" applyFill="1">
      <alignment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3" borderId="0" xfId="3" applyFont="1" applyFill="1" applyAlignment="1">
      <alignment horizontal="left" vertical="center"/>
    </xf>
    <xf numFmtId="0" fontId="29" fillId="4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 shrinkToFit="1"/>
    </xf>
    <xf numFmtId="0" fontId="29" fillId="7" borderId="0" xfId="3" applyFont="1" applyFill="1" applyAlignment="1">
      <alignment horizontal="left" vertical="center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29" fillId="8" borderId="0" xfId="3" applyFont="1" applyFill="1" applyAlignment="1">
      <alignment horizontal="left" vertical="center" shrinkToFit="1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Alignment="1">
      <alignment vertical="center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10" fillId="6" borderId="3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9" fillId="8" borderId="13" xfId="0" applyFont="1" applyFill="1" applyBorder="1" applyAlignment="1">
      <alignment horizontal="center" vertical="center" wrapText="1" shrinkToFit="1"/>
    </xf>
    <xf numFmtId="0" fontId="10" fillId="8" borderId="13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wrapText="1" shrinkToFit="1"/>
    </xf>
    <xf numFmtId="0" fontId="0" fillId="6" borderId="33" xfId="0" applyFill="1" applyBorder="1" applyAlignment="1">
      <alignment horizontal="center" vertical="center" shrinkToFit="1"/>
    </xf>
    <xf numFmtId="0" fontId="10" fillId="6" borderId="69" xfId="0" applyFont="1" applyFill="1" applyBorder="1" applyAlignment="1">
      <alignment horizontal="center" vertical="center" wrapText="1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topLeftCell="A28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83</v>
      </c>
      <c r="D40" s="221"/>
      <c r="E40" s="222">
        <f>ﾃﾞｰﾀﾃｰﾌﾞﾙ!C2</f>
        <v>45018</v>
      </c>
      <c r="F40" s="223"/>
      <c r="G40" s="223"/>
      <c r="H40" s="160">
        <f>WEEKDAY(E40,1)</f>
        <v>1</v>
      </c>
    </row>
    <row r="41" spans="1:8" ht="39.950000000000003" customHeight="1" x14ac:dyDescent="0.15">
      <c r="A41" s="129"/>
      <c r="B41" s="57"/>
      <c r="C41" s="220" t="s">
        <v>98</v>
      </c>
      <c r="D41" s="221"/>
      <c r="E41" s="224" t="str">
        <f>ﾃﾞｰﾀﾃｰﾌﾞﾙ!C4</f>
        <v>U-11、U-12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84</v>
      </c>
      <c r="D42" s="221"/>
      <c r="E42" s="224" t="str">
        <f>ﾃﾞｰﾀﾃｰﾌﾞﾙ!C3</f>
        <v>小野希望の丘アレオグランド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21" workbookViewId="0">
      <selection activeCell="F27" sqref="F27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2" t="str">
        <f>ﾃﾞｰﾀﾃｰﾌﾞﾙ!C1</f>
        <v>チャレンジカップ　U-12・11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43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43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</row>
    <row r="4" spans="1:43" x14ac:dyDescent="0.15">
      <c r="A4" s="40"/>
      <c r="B4" s="233" t="s">
        <v>19</v>
      </c>
      <c r="C4" s="233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3"/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3"/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35" t="s">
        <v>45</v>
      </c>
      <c r="B8" s="236" t="s">
        <v>44</v>
      </c>
      <c r="C8" s="236"/>
      <c r="D8" s="236"/>
      <c r="E8" s="236"/>
      <c r="F8" s="51" t="s">
        <v>43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35"/>
      <c r="B9" s="236"/>
      <c r="C9" s="236"/>
      <c r="D9" s="236"/>
      <c r="E9" s="236"/>
      <c r="F9" s="50" t="s">
        <v>42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35" t="s">
        <v>41</v>
      </c>
      <c r="B11" s="236" t="s">
        <v>40</v>
      </c>
      <c r="C11" s="236"/>
      <c r="D11" s="236"/>
      <c r="E11" s="236"/>
      <c r="F11" s="237">
        <f>ﾃﾞｰﾀﾃｰﾌﾞﾙ!C2</f>
        <v>45018</v>
      </c>
      <c r="G11" s="237"/>
      <c r="H11" s="237"/>
      <c r="I11" s="237"/>
      <c r="J11" s="237"/>
      <c r="K11" s="237"/>
      <c r="L11" s="238">
        <f>WEEKDAY(F11,1)</f>
        <v>1</v>
      </c>
      <c r="M11" s="238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35"/>
      <c r="B12" s="236"/>
      <c r="C12" s="236"/>
      <c r="D12" s="236"/>
      <c r="E12" s="236"/>
      <c r="F12" s="237"/>
      <c r="G12" s="237"/>
      <c r="H12" s="237"/>
      <c r="I12" s="237"/>
      <c r="J12" s="237"/>
      <c r="K12" s="237"/>
      <c r="L12" s="238"/>
      <c r="M12" s="238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35" t="s">
        <v>39</v>
      </c>
      <c r="B13" s="236" t="s">
        <v>38</v>
      </c>
      <c r="C13" s="236"/>
      <c r="D13" s="236"/>
      <c r="E13" s="236"/>
      <c r="F13" s="240" t="str">
        <f>ﾃﾞｰﾀﾃｰﾌﾞﾙ!C3</f>
        <v>小野希望の丘アレオグランド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 t="s">
        <v>171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35" t="s">
        <v>37</v>
      </c>
      <c r="B16" s="236" t="s">
        <v>36</v>
      </c>
      <c r="C16" s="236"/>
      <c r="D16" s="236"/>
      <c r="E16" s="236"/>
      <c r="F16" s="236" t="str">
        <f>ﾃﾞｰﾀﾃｰﾌﾞﾙ!C4</f>
        <v>U-11、U-12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35" t="s">
        <v>35</v>
      </c>
      <c r="B18" s="236" t="s">
        <v>34</v>
      </c>
      <c r="C18" s="236"/>
      <c r="D18" s="236"/>
      <c r="E18" s="236"/>
      <c r="F18" s="239" t="s">
        <v>170</v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35"/>
      <c r="B19" s="236"/>
      <c r="C19" s="236"/>
      <c r="D19" s="236"/>
      <c r="E19" s="236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35" t="s">
        <v>33</v>
      </c>
      <c r="B20" s="234" t="s">
        <v>32</v>
      </c>
      <c r="C20" s="234"/>
      <c r="D20" s="234"/>
      <c r="E20" s="234"/>
      <c r="F20" s="48" t="s">
        <v>31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35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119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49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67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172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106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107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146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35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35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35" t="s">
        <v>21</v>
      </c>
      <c r="B41" s="233" t="s">
        <v>20</v>
      </c>
      <c r="C41" s="233"/>
      <c r="D41" s="233"/>
      <c r="E41" s="233"/>
      <c r="F41" s="186">
        <v>1</v>
      </c>
      <c r="G41" s="230" t="str">
        <f>ﾃﾞｰﾀﾃｰﾌﾞﾙ!J8</f>
        <v>旭FCジュニア</v>
      </c>
      <c r="H41" s="231"/>
      <c r="I41" s="231"/>
      <c r="J41" s="231"/>
      <c r="K41" s="231"/>
      <c r="L41" s="231"/>
      <c r="M41" s="231"/>
      <c r="N41" s="187" t="s">
        <v>117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35"/>
      <c r="B42" s="233"/>
      <c r="C42" s="233"/>
      <c r="D42" s="233"/>
      <c r="E42" s="233"/>
      <c r="F42" s="190">
        <v>2</v>
      </c>
      <c r="G42" s="227" t="str">
        <f>ﾃﾞｰﾀﾃｰﾌﾞﾙ!J9</f>
        <v>武庫之荘FC</v>
      </c>
      <c r="H42" s="223"/>
      <c r="I42" s="223"/>
      <c r="J42" s="223"/>
      <c r="K42" s="223"/>
      <c r="L42" s="223"/>
      <c r="M42" s="223"/>
      <c r="N42" s="185" t="s">
        <v>114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27" t="str">
        <f>ﾃﾞｰﾀﾃｰﾌﾞﾙ!J10</f>
        <v>人丸FC</v>
      </c>
      <c r="H43" s="223"/>
      <c r="I43" s="223"/>
      <c r="J43" s="223"/>
      <c r="K43" s="223"/>
      <c r="L43" s="223"/>
      <c r="M43" s="223"/>
      <c r="N43" s="185" t="s">
        <v>125</v>
      </c>
      <c r="P43" s="31" t="s">
        <v>143</v>
      </c>
      <c r="U43" s="191"/>
      <c r="AK43" s="90"/>
      <c r="AL43" s="91"/>
    </row>
    <row r="44" spans="1:38" x14ac:dyDescent="0.15">
      <c r="F44" s="190">
        <v>4</v>
      </c>
      <c r="G44" s="227" t="str">
        <f>ﾃﾞｰﾀﾃｰﾌﾞﾙ!J11</f>
        <v>フォルテFC</v>
      </c>
      <c r="H44" s="223"/>
      <c r="I44" s="223"/>
      <c r="J44" s="223"/>
      <c r="K44" s="223"/>
      <c r="L44" s="223"/>
      <c r="M44" s="223"/>
      <c r="N44" s="185" t="s">
        <v>165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27" t="str">
        <f>ﾃﾞｰﾀﾃｰﾌﾞﾙ!J12</f>
        <v>社FCジュニア</v>
      </c>
      <c r="H45" s="223"/>
      <c r="I45" s="223"/>
      <c r="J45" s="223"/>
      <c r="K45" s="223"/>
      <c r="L45" s="223"/>
      <c r="M45" s="223"/>
      <c r="N45" s="185" t="s">
        <v>117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28" t="str">
        <f>ﾃﾞｰﾀﾃｰﾌﾞﾙ!J13</f>
        <v>長尾WFC</v>
      </c>
      <c r="H46" s="229"/>
      <c r="I46" s="229"/>
      <c r="J46" s="229"/>
      <c r="K46" s="229"/>
      <c r="L46" s="229"/>
      <c r="M46" s="229"/>
      <c r="N46" s="193" t="s">
        <v>155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0" t="str">
        <f>ﾃﾞｰﾀﾃｰﾌﾞﾙ!J14</f>
        <v>武庫之荘FC</v>
      </c>
      <c r="H47" s="231"/>
      <c r="I47" s="231"/>
      <c r="J47" s="231"/>
      <c r="K47" s="231"/>
      <c r="L47" s="231"/>
      <c r="M47" s="231"/>
      <c r="N47" s="187" t="s">
        <v>145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27" t="str">
        <f>ﾃﾞｰﾀﾃｰﾌﾞﾙ!J15</f>
        <v>駒ヶ林FC</v>
      </c>
      <c r="H48" s="223"/>
      <c r="I48" s="223"/>
      <c r="J48" s="223"/>
      <c r="K48" s="223"/>
      <c r="L48" s="223"/>
      <c r="M48" s="223"/>
      <c r="N48" s="185" t="s">
        <v>156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27" t="str">
        <f>ﾃﾞｰﾀﾃｰﾌﾞﾙ!J16</f>
        <v>人丸FC</v>
      </c>
      <c r="H49" s="223"/>
      <c r="I49" s="223"/>
      <c r="J49" s="223"/>
      <c r="K49" s="223"/>
      <c r="L49" s="223"/>
      <c r="M49" s="223"/>
      <c r="N49" s="185" t="s">
        <v>125</v>
      </c>
      <c r="P49" s="31" t="s">
        <v>144</v>
      </c>
      <c r="U49" s="191"/>
      <c r="AK49" s="90"/>
      <c r="AL49" s="91"/>
    </row>
    <row r="50" spans="1:38" x14ac:dyDescent="0.15">
      <c r="F50" s="199">
        <v>10</v>
      </c>
      <c r="G50" s="227" t="str">
        <f>ﾃﾞｰﾀﾃｰﾌﾞﾙ!J17</f>
        <v>コニーリョ中山FC</v>
      </c>
      <c r="H50" s="223"/>
      <c r="I50" s="223"/>
      <c r="J50" s="223"/>
      <c r="K50" s="223"/>
      <c r="L50" s="223"/>
      <c r="M50" s="223"/>
      <c r="N50" s="185" t="s">
        <v>125</v>
      </c>
      <c r="U50" s="191"/>
      <c r="AE50" s="40"/>
      <c r="AK50" s="90"/>
      <c r="AL50" s="91"/>
    </row>
    <row r="51" spans="1:38" x14ac:dyDescent="0.15">
      <c r="F51" s="199">
        <v>11</v>
      </c>
      <c r="G51" s="227" t="str">
        <f>ﾃﾞｰﾀﾃｰﾌﾞﾙ!J18</f>
        <v>天満SC</v>
      </c>
      <c r="H51" s="223"/>
      <c r="I51" s="223"/>
      <c r="J51" s="223"/>
      <c r="K51" s="223"/>
      <c r="L51" s="223"/>
      <c r="M51" s="223"/>
      <c r="N51" s="185" t="s">
        <v>116</v>
      </c>
      <c r="U51" s="191"/>
      <c r="AE51" s="40"/>
      <c r="AK51" s="90"/>
      <c r="AL51" s="91"/>
    </row>
    <row r="52" spans="1:38" x14ac:dyDescent="0.15">
      <c r="F52" s="200">
        <v>12</v>
      </c>
      <c r="G52" s="228" t="str">
        <f>ﾃﾞｰﾀﾃｰﾌﾞﾙ!J19</f>
        <v>旭FCジュニア</v>
      </c>
      <c r="H52" s="229"/>
      <c r="I52" s="229"/>
      <c r="J52" s="229"/>
      <c r="K52" s="229"/>
      <c r="L52" s="229"/>
      <c r="M52" s="229"/>
      <c r="N52" s="193" t="str">
        <f>ﾃﾞｰﾀﾃｰﾌﾞﾙ!I19</f>
        <v>北播磨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110</v>
      </c>
      <c r="AC56" s="35"/>
    </row>
    <row r="57" spans="1:38" x14ac:dyDescent="0.15">
      <c r="G57" s="36"/>
      <c r="I57" s="31" t="s">
        <v>50</v>
      </c>
      <c r="AC57" s="35"/>
    </row>
    <row r="58" spans="1:38" x14ac:dyDescent="0.15">
      <c r="G58" s="36"/>
      <c r="H58" s="31" t="s">
        <v>47</v>
      </c>
      <c r="AC58" s="35"/>
    </row>
    <row r="59" spans="1:38" x14ac:dyDescent="0.15">
      <c r="G59" s="36"/>
      <c r="H59" s="31" t="s">
        <v>48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8" zoomScaleNormal="100" workbookViewId="0">
      <selection activeCell="B20" sqref="B20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U-12・11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68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140</v>
      </c>
      <c r="C4" s="7" t="s">
        <v>11</v>
      </c>
      <c r="D4" s="14" t="str">
        <f>B5</f>
        <v>社FCジュニア</v>
      </c>
      <c r="E4" s="14"/>
      <c r="F4" s="15"/>
      <c r="G4" s="14" t="str">
        <f>B6</f>
        <v>人丸FC</v>
      </c>
      <c r="H4" s="14"/>
      <c r="I4" s="14"/>
      <c r="J4" s="16" t="str">
        <f>B7</f>
        <v>武庫之荘FC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80</v>
      </c>
      <c r="V4" s="123" t="s">
        <v>81</v>
      </c>
      <c r="W4" s="124" t="s">
        <v>82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社FCジュニア</v>
      </c>
      <c r="C5" s="84" t="str">
        <f>ﾃﾞｰﾀﾃｰﾌﾞﾙ!D8</f>
        <v>北播磨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人丸FC</v>
      </c>
      <c r="C6" s="85" t="str">
        <f>ﾃﾞｰﾀﾃｰﾌﾞﾙ!D9</f>
        <v>明石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武庫之荘FC</v>
      </c>
      <c r="C7" s="86" t="str">
        <f>ﾃﾞｰﾀﾃｰﾌﾞﾙ!D10</f>
        <v>尼崎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139</v>
      </c>
      <c r="C9" s="7" t="s">
        <v>11</v>
      </c>
      <c r="D9" s="14" t="str">
        <f>B10</f>
        <v>旭FCジュニア</v>
      </c>
      <c r="E9" s="14"/>
      <c r="F9" s="15"/>
      <c r="G9" s="14" t="str">
        <f>B11</f>
        <v>フォルテFC</v>
      </c>
      <c r="H9" s="14"/>
      <c r="I9" s="14"/>
      <c r="J9" s="16" t="str">
        <f>B12</f>
        <v>長尾WFC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旭FCジュニア</v>
      </c>
      <c r="C10" s="85" t="str">
        <f>ﾃﾞｰﾀﾃｰﾌﾞﾙ!D11</f>
        <v>北播磨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フォルテFC</v>
      </c>
      <c r="C11" s="85" t="str">
        <f>ﾃﾞｰﾀﾃｰﾌﾞﾙ!D12</f>
        <v>西播磨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長尾WFC</v>
      </c>
      <c r="C12" s="86" t="str">
        <f>ﾃﾞｰﾀﾃｰﾌﾞﾙ!D13</f>
        <v>北摂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141</v>
      </c>
      <c r="C14" s="7" t="s">
        <v>11</v>
      </c>
      <c r="D14" s="14" t="str">
        <f>B15</f>
        <v>コニーリョ中山FC</v>
      </c>
      <c r="E14" s="14"/>
      <c r="F14" s="15"/>
      <c r="G14" s="14" t="str">
        <f>B16</f>
        <v>駒ヶ林FC</v>
      </c>
      <c r="H14" s="14"/>
      <c r="I14" s="14"/>
      <c r="J14" s="16" t="str">
        <f>B17</f>
        <v>旭FCジュニア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コニーリョ中山FC</v>
      </c>
      <c r="C15" s="85" t="str">
        <f>ﾃﾞｰﾀﾃｰﾌﾞﾙ!D14</f>
        <v>北摂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駒ヶ林FC</v>
      </c>
      <c r="C16" s="85" t="str">
        <f>ﾃﾞｰﾀﾃｰﾌﾞﾙ!D15</f>
        <v>神戸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旭FCジュニア</v>
      </c>
      <c r="C17" s="86" t="str">
        <f>ﾃﾞｰﾀﾃｰﾌﾞﾙ!D16</f>
        <v>北播磨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142</v>
      </c>
      <c r="C19" s="7" t="s">
        <v>11</v>
      </c>
      <c r="D19" s="14" t="str">
        <f>B20</f>
        <v>武庫之荘FC</v>
      </c>
      <c r="E19" s="14"/>
      <c r="F19" s="15"/>
      <c r="G19" s="14" t="str">
        <f>B21</f>
        <v>人丸FC</v>
      </c>
      <c r="H19" s="14"/>
      <c r="I19" s="14"/>
      <c r="J19" s="16" t="str">
        <f>B22</f>
        <v>天満SC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武庫之荘FC</v>
      </c>
      <c r="C20" s="85" t="str">
        <f>ﾃﾞｰﾀﾃｰﾌﾞﾙ!D17</f>
        <v>尼崎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人丸FC</v>
      </c>
      <c r="C21" s="85" t="str">
        <f>ﾃﾞｰﾀﾃｰﾌﾞﾙ!D18</f>
        <v>明石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天満SC</v>
      </c>
      <c r="C22" s="86" t="str">
        <f>ﾃﾞｰﾀﾃｰﾌﾞﾙ!D19</f>
        <v>東播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U-12・11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105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118</v>
      </c>
      <c r="H30" s="182"/>
      <c r="I30" s="182"/>
      <c r="J30" s="182"/>
      <c r="K30" s="183"/>
      <c r="L30" s="183"/>
      <c r="M30" s="183"/>
      <c r="N30" s="183"/>
      <c r="O30" s="183" t="s">
        <v>115</v>
      </c>
      <c r="P30" s="183"/>
    </row>
    <row r="31" spans="2:27" ht="20.100000000000001" customHeight="1" x14ac:dyDescent="0.15">
      <c r="B31" s="89"/>
      <c r="D31" t="s">
        <v>61</v>
      </c>
      <c r="H31" t="s">
        <v>62</v>
      </c>
      <c r="L31" t="s">
        <v>63</v>
      </c>
      <c r="P31" t="s">
        <v>64</v>
      </c>
    </row>
    <row r="32" spans="2:27" ht="20.100000000000001" customHeight="1" x14ac:dyDescent="0.15">
      <c r="B32" s="181" t="s">
        <v>102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65</v>
      </c>
      <c r="H33" s="245"/>
      <c r="I33" s="246"/>
      <c r="J33" s="247"/>
      <c r="K33" s="88"/>
      <c r="L33" s="245"/>
      <c r="M33" s="246"/>
      <c r="N33" s="247"/>
      <c r="O33" s="88" t="s">
        <v>65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54</v>
      </c>
      <c r="H36" t="s">
        <v>55</v>
      </c>
      <c r="L36" t="s">
        <v>58</v>
      </c>
      <c r="P36" t="s">
        <v>66</v>
      </c>
    </row>
    <row r="37" spans="2:25" ht="20.100000000000001" customHeight="1" x14ac:dyDescent="0.15">
      <c r="B37" s="181" t="s">
        <v>103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65</v>
      </c>
      <c r="H38" s="245"/>
      <c r="I38" s="246"/>
      <c r="J38" s="247"/>
      <c r="K38" s="88"/>
      <c r="L38" s="245"/>
      <c r="M38" s="246"/>
      <c r="N38" s="247"/>
      <c r="O38" s="88" t="s">
        <v>65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56</v>
      </c>
      <c r="H41" t="s">
        <v>57</v>
      </c>
      <c r="L41" t="s">
        <v>59</v>
      </c>
      <c r="P41" t="s">
        <v>60</v>
      </c>
    </row>
    <row r="42" spans="2:25" ht="20.100000000000001" customHeight="1" x14ac:dyDescent="0.15">
      <c r="B42" s="181" t="s">
        <v>104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65</v>
      </c>
      <c r="H43" s="245"/>
      <c r="I43" s="246"/>
      <c r="J43" s="247"/>
      <c r="K43" s="88"/>
      <c r="L43" s="245"/>
      <c r="M43" s="246"/>
      <c r="N43" s="247"/>
      <c r="O43" s="88" t="s">
        <v>65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8" zoomScaleNormal="100" workbookViewId="0">
      <selection activeCell="B19" sqref="B19:B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1" t="str">
        <f>ﾃﾞｰﾀﾃｰﾌﾞﾙ!C1</f>
        <v>チャレンジカップ　U-12・11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6" ht="24" x14ac:dyDescent="0.15">
      <c r="B2" s="301">
        <f>ﾃﾞｰﾀﾃｰﾌﾞﾙ!C2</f>
        <v>45018</v>
      </c>
      <c r="C2" s="302"/>
      <c r="D2" s="302"/>
      <c r="E2" s="99" t="s">
        <v>75</v>
      </c>
      <c r="F2" s="303">
        <f>WEEKDAY(B2,1)</f>
        <v>1</v>
      </c>
      <c r="G2" s="303"/>
      <c r="H2" s="94" t="s">
        <v>76</v>
      </c>
      <c r="I2" s="1"/>
      <c r="J2" s="1"/>
      <c r="K2" s="1"/>
      <c r="L2" s="300" t="str">
        <f>ﾃﾞｰﾀﾃｰﾌﾞﾙ!C5</f>
        <v>20-5-20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96" t="s">
        <v>111</v>
      </c>
      <c r="D5" s="297"/>
      <c r="E5" s="298"/>
      <c r="F5" s="298"/>
      <c r="G5" s="298"/>
      <c r="H5" s="298"/>
      <c r="I5" s="299"/>
      <c r="J5" s="293" t="s">
        <v>112</v>
      </c>
      <c r="K5" s="294"/>
      <c r="L5" s="294"/>
      <c r="M5" s="294"/>
      <c r="N5" s="294"/>
      <c r="O5" s="294"/>
      <c r="P5" s="295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92" t="s">
        <v>9</v>
      </c>
      <c r="F6" s="292"/>
      <c r="G6" s="292"/>
      <c r="H6" s="72" t="s">
        <v>14</v>
      </c>
      <c r="I6" s="73" t="s">
        <v>10</v>
      </c>
      <c r="J6" s="71" t="s">
        <v>8</v>
      </c>
      <c r="K6" s="72" t="s">
        <v>15</v>
      </c>
      <c r="L6" s="292" t="s">
        <v>9</v>
      </c>
      <c r="M6" s="292"/>
      <c r="N6" s="292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0.35416666666666669</v>
      </c>
      <c r="C7" s="174" t="s">
        <v>130</v>
      </c>
      <c r="D7" s="65" t="str">
        <f>ﾃﾞｰﾀﾃｰﾌﾞﾙ!F24</f>
        <v>社FCジュニア</v>
      </c>
      <c r="E7" s="66" t="s">
        <v>96</v>
      </c>
      <c r="F7" s="67" t="s">
        <v>17</v>
      </c>
      <c r="G7" s="68" t="s">
        <v>96</v>
      </c>
      <c r="H7" s="65" t="str">
        <f>ﾃﾞｰﾀﾃｰﾌﾞﾙ!H24</f>
        <v>人丸FC</v>
      </c>
      <c r="I7" s="139" t="s">
        <v>99</v>
      </c>
      <c r="J7" s="174" t="s">
        <v>158</v>
      </c>
      <c r="K7" s="65" t="str">
        <f>ﾃﾞｰﾀﾃｰﾌﾞﾙ!J24</f>
        <v>旭FCジュニア</v>
      </c>
      <c r="L7" s="66" t="s">
        <v>96</v>
      </c>
      <c r="M7" s="67" t="s">
        <v>17</v>
      </c>
      <c r="N7" s="68" t="s">
        <v>96</v>
      </c>
      <c r="O7" s="65" t="str">
        <f>ﾃﾞｰﾀﾃｰﾌﾞﾙ!L24</f>
        <v>フォルテFC</v>
      </c>
      <c r="P7" s="103" t="s">
        <v>99</v>
      </c>
    </row>
    <row r="8" spans="1:16" ht="39.950000000000003" customHeight="1" x14ac:dyDescent="0.15">
      <c r="A8" s="161">
        <v>2</v>
      </c>
      <c r="B8" s="162">
        <v>0.3888888888888889</v>
      </c>
      <c r="C8" s="175" t="s">
        <v>131</v>
      </c>
      <c r="D8" s="163" t="str">
        <f>ﾃﾞｰﾀﾃｰﾌﾞﾙ!F25</f>
        <v>コニーリョ中山FC</v>
      </c>
      <c r="E8" s="164" t="s">
        <v>96</v>
      </c>
      <c r="F8" s="165" t="s">
        <v>17</v>
      </c>
      <c r="G8" s="166" t="s">
        <v>96</v>
      </c>
      <c r="H8" s="163" t="str">
        <f>ﾃﾞｰﾀﾃｰﾌﾞﾙ!H25</f>
        <v>駒ヶ林FC</v>
      </c>
      <c r="I8" s="167" t="s">
        <v>99</v>
      </c>
      <c r="J8" s="175" t="s">
        <v>169</v>
      </c>
      <c r="K8" s="163" t="str">
        <f>ﾃﾞｰﾀﾃｰﾌﾞﾙ!J25</f>
        <v>武庫之荘FC</v>
      </c>
      <c r="L8" s="164" t="s">
        <v>96</v>
      </c>
      <c r="M8" s="165" t="s">
        <v>17</v>
      </c>
      <c r="N8" s="166" t="s">
        <v>96</v>
      </c>
      <c r="O8" s="163" t="str">
        <f>ﾃﾞｰﾀﾃｰﾌﾞﾙ!L25</f>
        <v>人丸FC</v>
      </c>
      <c r="P8" s="168" t="s">
        <v>99</v>
      </c>
    </row>
    <row r="9" spans="1:16" ht="39.950000000000003" customHeight="1" x14ac:dyDescent="0.15">
      <c r="A9" s="58">
        <v>3</v>
      </c>
      <c r="B9" s="143">
        <v>0.4236111111111111</v>
      </c>
      <c r="C9" s="176" t="s">
        <v>130</v>
      </c>
      <c r="D9" s="4" t="str">
        <f>ﾃﾞｰﾀﾃｰﾌﾞﾙ!F26</f>
        <v>社FCジュニア</v>
      </c>
      <c r="E9" s="59" t="s">
        <v>96</v>
      </c>
      <c r="F9" s="61" t="s">
        <v>17</v>
      </c>
      <c r="G9" s="60" t="s">
        <v>96</v>
      </c>
      <c r="H9" s="4" t="str">
        <f>ﾃﾞｰﾀﾃｰﾌﾞﾙ!H26</f>
        <v>武庫之荘FC</v>
      </c>
      <c r="I9" s="139" t="s">
        <v>99</v>
      </c>
      <c r="J9" s="176" t="s">
        <v>158</v>
      </c>
      <c r="K9" s="4" t="str">
        <f>ﾃﾞｰﾀﾃｰﾌﾞﾙ!J26</f>
        <v>旭FCジュニア</v>
      </c>
      <c r="L9" s="59" t="s">
        <v>96</v>
      </c>
      <c r="M9" s="61" t="s">
        <v>17</v>
      </c>
      <c r="N9" s="60" t="s">
        <v>96</v>
      </c>
      <c r="O9" s="4" t="str">
        <f>ﾃﾞｰﾀﾃｰﾌﾞﾙ!L26</f>
        <v>長尾WFC</v>
      </c>
      <c r="P9" s="103" t="s">
        <v>99</v>
      </c>
    </row>
    <row r="10" spans="1:16" ht="39.950000000000003" customHeight="1" x14ac:dyDescent="0.15">
      <c r="A10" s="161">
        <v>4</v>
      </c>
      <c r="B10" s="162">
        <v>0.45833333333333331</v>
      </c>
      <c r="C10" s="175" t="s">
        <v>131</v>
      </c>
      <c r="D10" s="163" t="str">
        <f>ﾃﾞｰﾀﾃｰﾌﾞﾙ!F27</f>
        <v>コニーリョ中山FC</v>
      </c>
      <c r="E10" s="164" t="s">
        <v>96</v>
      </c>
      <c r="F10" s="165" t="s">
        <v>17</v>
      </c>
      <c r="G10" s="166" t="s">
        <v>96</v>
      </c>
      <c r="H10" s="163" t="str">
        <f>ﾃﾞｰﾀﾃｰﾌﾞﾙ!H27</f>
        <v>旭FCジュニア</v>
      </c>
      <c r="I10" s="167" t="s">
        <v>99</v>
      </c>
      <c r="J10" s="175" t="s">
        <v>169</v>
      </c>
      <c r="K10" s="163" t="str">
        <f>ﾃﾞｰﾀﾃｰﾌﾞﾙ!J27</f>
        <v>武庫之荘FC</v>
      </c>
      <c r="L10" s="164" t="s">
        <v>96</v>
      </c>
      <c r="M10" s="165" t="s">
        <v>17</v>
      </c>
      <c r="N10" s="166" t="s">
        <v>96</v>
      </c>
      <c r="O10" s="163" t="str">
        <f>ﾃﾞｰﾀﾃｰﾌﾞﾙ!L27</f>
        <v>天満SC</v>
      </c>
      <c r="P10" s="168" t="s">
        <v>99</v>
      </c>
    </row>
    <row r="11" spans="1:16" ht="39.950000000000003" customHeight="1" x14ac:dyDescent="0.15">
      <c r="A11" s="58">
        <v>5</v>
      </c>
      <c r="B11" s="143">
        <v>0.49305555555555558</v>
      </c>
      <c r="C11" s="176" t="s">
        <v>130</v>
      </c>
      <c r="D11" s="4" t="str">
        <f>ﾃﾞｰﾀﾃｰﾌﾞﾙ!F28</f>
        <v>人丸FC</v>
      </c>
      <c r="E11" s="59" t="s">
        <v>96</v>
      </c>
      <c r="F11" s="61" t="s">
        <v>17</v>
      </c>
      <c r="G11" s="60" t="s">
        <v>96</v>
      </c>
      <c r="H11" s="4" t="str">
        <f>ﾃﾞｰﾀﾃｰﾌﾞﾙ!H28</f>
        <v>武庫之荘FC</v>
      </c>
      <c r="I11" s="139" t="s">
        <v>99</v>
      </c>
      <c r="J11" s="176" t="s">
        <v>158</v>
      </c>
      <c r="K11" s="4" t="str">
        <f>ﾃﾞｰﾀﾃｰﾌﾞﾙ!J28</f>
        <v>フォルテFC</v>
      </c>
      <c r="L11" s="59" t="s">
        <v>96</v>
      </c>
      <c r="M11" s="61" t="s">
        <v>17</v>
      </c>
      <c r="N11" s="60" t="s">
        <v>96</v>
      </c>
      <c r="O11" s="4" t="str">
        <f>ﾃﾞｰﾀﾃｰﾌﾞﾙ!L28</f>
        <v>長尾WFC</v>
      </c>
      <c r="P11" s="103" t="s">
        <v>99</v>
      </c>
    </row>
    <row r="12" spans="1:16" ht="39.950000000000003" customHeight="1" x14ac:dyDescent="0.15">
      <c r="A12" s="161">
        <v>6</v>
      </c>
      <c r="B12" s="162">
        <v>0.52777777777777779</v>
      </c>
      <c r="C12" s="175" t="s">
        <v>131</v>
      </c>
      <c r="D12" s="163" t="str">
        <f>ﾃﾞｰﾀﾃｰﾌﾞﾙ!F29</f>
        <v>駒ヶ林FC</v>
      </c>
      <c r="E12" s="164" t="s">
        <v>96</v>
      </c>
      <c r="F12" s="165" t="s">
        <v>17</v>
      </c>
      <c r="G12" s="166" t="s">
        <v>96</v>
      </c>
      <c r="H12" s="163" t="str">
        <f>ﾃﾞｰﾀﾃｰﾌﾞﾙ!H29</f>
        <v>旭FCジュニア</v>
      </c>
      <c r="I12" s="167" t="s">
        <v>99</v>
      </c>
      <c r="J12" s="175" t="s">
        <v>169</v>
      </c>
      <c r="K12" s="163" t="str">
        <f>ﾃﾞｰﾀﾃｰﾌﾞﾙ!J29</f>
        <v>人丸FC</v>
      </c>
      <c r="L12" s="164" t="s">
        <v>96</v>
      </c>
      <c r="M12" s="165" t="s">
        <v>17</v>
      </c>
      <c r="N12" s="166" t="s">
        <v>96</v>
      </c>
      <c r="O12" s="163" t="str">
        <f>ﾃﾞｰﾀﾃｰﾌﾞﾙ!L29</f>
        <v>天満SC</v>
      </c>
      <c r="P12" s="168" t="s">
        <v>99</v>
      </c>
    </row>
    <row r="13" spans="1:16" ht="14.1" customHeight="1" x14ac:dyDescent="0.15">
      <c r="A13" s="273">
        <v>7</v>
      </c>
      <c r="B13" s="285">
        <v>0.5625</v>
      </c>
      <c r="C13" s="289" t="s">
        <v>132</v>
      </c>
      <c r="D13" s="137" t="s">
        <v>85</v>
      </c>
      <c r="E13" s="270" t="s">
        <v>96</v>
      </c>
      <c r="F13" s="262" t="s">
        <v>17</v>
      </c>
      <c r="G13" s="266" t="s">
        <v>96</v>
      </c>
      <c r="H13" s="137" t="s">
        <v>87</v>
      </c>
      <c r="I13" s="140"/>
      <c r="J13" s="304" t="s">
        <v>133</v>
      </c>
      <c r="K13" s="137" t="s">
        <v>88</v>
      </c>
      <c r="L13" s="270" t="s">
        <v>96</v>
      </c>
      <c r="M13" s="262" t="s">
        <v>17</v>
      </c>
      <c r="N13" s="266" t="s">
        <v>96</v>
      </c>
      <c r="O13" s="137" t="s">
        <v>90</v>
      </c>
      <c r="P13" s="138"/>
    </row>
    <row r="14" spans="1:16" ht="26.1" customHeight="1" x14ac:dyDescent="0.15">
      <c r="A14" s="274"/>
      <c r="B14" s="286"/>
      <c r="C14" s="290"/>
      <c r="D14" s="65" t="str">
        <f>ﾃﾞｰﾀﾃｰﾌﾞﾙ!C33</f>
        <v>.</v>
      </c>
      <c r="E14" s="280"/>
      <c r="F14" s="279"/>
      <c r="G14" s="272"/>
      <c r="H14" s="65" t="str">
        <f>ﾃﾞｰﾀﾃｰﾌﾞﾙ!C36</f>
        <v>.</v>
      </c>
      <c r="I14" s="146" t="s">
        <v>99</v>
      </c>
      <c r="J14" s="290"/>
      <c r="K14" s="65" t="str">
        <f>ﾃﾞｰﾀﾃｰﾌﾞﾙ!C34</f>
        <v>.</v>
      </c>
      <c r="L14" s="280"/>
      <c r="M14" s="279"/>
      <c r="N14" s="272"/>
      <c r="O14" s="65" t="str">
        <f>ﾃﾞｰﾀﾃｰﾌﾞﾙ!C37</f>
        <v>.</v>
      </c>
      <c r="P14" s="144" t="s">
        <v>99</v>
      </c>
    </row>
    <row r="15" spans="1:16" ht="14.1" customHeight="1" x14ac:dyDescent="0.15">
      <c r="A15" s="273">
        <v>8</v>
      </c>
      <c r="B15" s="285">
        <v>0.59722222222222221</v>
      </c>
      <c r="C15" s="281" t="s">
        <v>137</v>
      </c>
      <c r="D15" s="137" t="s">
        <v>86</v>
      </c>
      <c r="E15" s="270" t="s">
        <v>96</v>
      </c>
      <c r="F15" s="262" t="s">
        <v>17</v>
      </c>
      <c r="G15" s="266" t="s">
        <v>96</v>
      </c>
      <c r="H15" s="137" t="s">
        <v>100</v>
      </c>
      <c r="I15" s="140"/>
      <c r="J15" s="306" t="s">
        <v>134</v>
      </c>
      <c r="K15" s="169" t="s">
        <v>89</v>
      </c>
      <c r="L15" s="254" t="s">
        <v>96</v>
      </c>
      <c r="M15" s="268" t="s">
        <v>17</v>
      </c>
      <c r="N15" s="258" t="s">
        <v>96</v>
      </c>
      <c r="O15" s="169" t="s">
        <v>101</v>
      </c>
      <c r="P15" s="171"/>
    </row>
    <row r="16" spans="1:16" ht="26.1" customHeight="1" x14ac:dyDescent="0.15">
      <c r="A16" s="274"/>
      <c r="B16" s="286"/>
      <c r="C16" s="282"/>
      <c r="D16" s="65" t="str">
        <f>ﾃﾞｰﾀﾃｰﾌﾞﾙ!C32</f>
        <v>.</v>
      </c>
      <c r="E16" s="280"/>
      <c r="F16" s="279"/>
      <c r="G16" s="272"/>
      <c r="H16" s="65" t="str">
        <f>ﾃﾞｰﾀﾃｰﾌﾞﾙ!C35</f>
        <v>.</v>
      </c>
      <c r="I16" s="146" t="s">
        <v>99</v>
      </c>
      <c r="J16" s="265"/>
      <c r="K16" s="172" t="str">
        <f>ﾃﾞｰﾀﾃｰﾌﾞﾙ!C38</f>
        <v>.</v>
      </c>
      <c r="L16" s="305"/>
      <c r="M16" s="307"/>
      <c r="N16" s="308"/>
      <c r="O16" s="172" t="str">
        <f>ﾃﾞｰﾀﾃｰﾌﾞﾙ!C41</f>
        <v>.</v>
      </c>
      <c r="P16" s="173" t="s">
        <v>99</v>
      </c>
    </row>
    <row r="17" spans="1:16" ht="14.1" customHeight="1" x14ac:dyDescent="0.15">
      <c r="A17" s="275">
        <v>9</v>
      </c>
      <c r="B17" s="287">
        <v>0.63194444444444442</v>
      </c>
      <c r="C17" s="264" t="s">
        <v>135</v>
      </c>
      <c r="D17" s="169" t="s">
        <v>120</v>
      </c>
      <c r="E17" s="254" t="s">
        <v>96</v>
      </c>
      <c r="F17" s="268" t="s">
        <v>17</v>
      </c>
      <c r="G17" s="258" t="s">
        <v>96</v>
      </c>
      <c r="H17" s="169" t="s">
        <v>120</v>
      </c>
      <c r="I17" s="170"/>
      <c r="J17" s="248" t="s">
        <v>136</v>
      </c>
      <c r="K17" s="169" t="s">
        <v>108</v>
      </c>
      <c r="L17" s="254" t="s">
        <v>96</v>
      </c>
      <c r="M17" s="268" t="s">
        <v>17</v>
      </c>
      <c r="N17" s="258" t="s">
        <v>96</v>
      </c>
      <c r="O17" s="169" t="s">
        <v>109</v>
      </c>
      <c r="P17" s="171"/>
    </row>
    <row r="18" spans="1:16" ht="26.1" customHeight="1" x14ac:dyDescent="0.15">
      <c r="A18" s="276"/>
      <c r="B18" s="288"/>
      <c r="C18" s="265"/>
      <c r="D18" s="209" t="str">
        <f>ﾃﾞｰﾀﾃｰﾌﾞﾙ!C39</f>
        <v>.</v>
      </c>
      <c r="E18" s="255"/>
      <c r="F18" s="269"/>
      <c r="G18" s="259"/>
      <c r="H18" s="209" t="str">
        <f>ﾃﾞｰﾀﾃｰﾌﾞﾙ!C42</f>
        <v>.</v>
      </c>
      <c r="I18" s="211" t="s">
        <v>99</v>
      </c>
      <c r="J18" s="249"/>
      <c r="K18" s="209"/>
      <c r="L18" s="255"/>
      <c r="M18" s="269"/>
      <c r="N18" s="259"/>
      <c r="O18" s="209"/>
      <c r="P18" s="210" t="s">
        <v>99</v>
      </c>
    </row>
    <row r="19" spans="1:16" ht="14.1" customHeight="1" x14ac:dyDescent="0.15">
      <c r="A19" s="277">
        <v>10</v>
      </c>
      <c r="B19" s="252"/>
      <c r="C19" s="283"/>
      <c r="D19" s="203"/>
      <c r="E19" s="256"/>
      <c r="F19" s="262" t="s">
        <v>17</v>
      </c>
      <c r="G19" s="260"/>
      <c r="H19" s="137"/>
      <c r="I19" s="204"/>
      <c r="J19" s="250"/>
      <c r="K19" s="205"/>
      <c r="L19" s="270" t="s">
        <v>96</v>
      </c>
      <c r="M19" s="262" t="s">
        <v>17</v>
      </c>
      <c r="N19" s="266" t="s">
        <v>96</v>
      </c>
      <c r="O19" s="137"/>
      <c r="P19" s="138"/>
    </row>
    <row r="20" spans="1:16" ht="26.1" customHeight="1" thickBot="1" x14ac:dyDescent="0.2">
      <c r="A20" s="278"/>
      <c r="B20" s="253"/>
      <c r="C20" s="284"/>
      <c r="D20" s="206"/>
      <c r="E20" s="257"/>
      <c r="F20" s="263"/>
      <c r="G20" s="261"/>
      <c r="H20" s="147"/>
      <c r="I20" s="207"/>
      <c r="J20" s="251"/>
      <c r="K20" s="208"/>
      <c r="L20" s="271"/>
      <c r="M20" s="263"/>
      <c r="N20" s="267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69</v>
      </c>
      <c r="C1" s="95" t="s">
        <v>121</v>
      </c>
    </row>
    <row r="2" spans="2:16" x14ac:dyDescent="0.15">
      <c r="B2" t="s">
        <v>70</v>
      </c>
      <c r="C2" s="96">
        <v>45018</v>
      </c>
    </row>
    <row r="3" spans="2:16" x14ac:dyDescent="0.15">
      <c r="B3" t="s">
        <v>71</v>
      </c>
      <c r="C3" s="95" t="s">
        <v>147</v>
      </c>
    </row>
    <row r="4" spans="2:16" x14ac:dyDescent="0.15">
      <c r="B4" t="s">
        <v>72</v>
      </c>
      <c r="C4" t="s">
        <v>122</v>
      </c>
    </row>
    <row r="5" spans="2:16" x14ac:dyDescent="0.15">
      <c r="B5" t="s">
        <v>74</v>
      </c>
      <c r="C5" s="98" t="s">
        <v>138</v>
      </c>
    </row>
    <row r="6" spans="2:16" ht="13.5" customHeight="1" x14ac:dyDescent="0.15">
      <c r="I6" s="95" t="s">
        <v>73</v>
      </c>
    </row>
    <row r="7" spans="2:16" ht="13.5" customHeight="1" x14ac:dyDescent="0.15">
      <c r="C7" t="s">
        <v>53</v>
      </c>
      <c r="F7" t="s">
        <v>52</v>
      </c>
      <c r="I7" s="92"/>
      <c r="J7" s="93"/>
    </row>
    <row r="8" spans="2:16" ht="13.5" customHeight="1" x14ac:dyDescent="0.15">
      <c r="B8" s="156">
        <v>1</v>
      </c>
      <c r="C8" s="214" t="s">
        <v>163</v>
      </c>
      <c r="D8" s="157" t="s">
        <v>91</v>
      </c>
      <c r="E8" s="158" t="s">
        <v>126</v>
      </c>
      <c r="F8" s="130">
        <f>COUNTIF($E$24:$L$31,C8)</f>
        <v>2</v>
      </c>
      <c r="G8" s="31">
        <f>SUM(M8:N8)</f>
        <v>1</v>
      </c>
      <c r="H8" s="31"/>
      <c r="I8" s="219" t="s">
        <v>91</v>
      </c>
      <c r="J8" s="216" t="s">
        <v>113</v>
      </c>
      <c r="M8">
        <f>COUNTIF($D$24:$D$31,C8)</f>
        <v>0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4" t="s">
        <v>162</v>
      </c>
      <c r="D9" s="157" t="s">
        <v>125</v>
      </c>
      <c r="E9" s="158" t="s">
        <v>126</v>
      </c>
      <c r="F9" s="130">
        <f t="shared" ref="F9:F19" si="0">COUNTIF($E$24:$L$31,C9)</f>
        <v>4</v>
      </c>
      <c r="G9" s="31">
        <f t="shared" ref="G9:G19" si="1">SUM(M9:N9)</f>
        <v>2</v>
      </c>
      <c r="H9" s="40"/>
      <c r="I9" s="219" t="s">
        <v>114</v>
      </c>
      <c r="J9" s="216" t="s">
        <v>123</v>
      </c>
      <c r="M9">
        <f t="shared" ref="M9:M19" si="2">COUNTIF($D$24:$D$31,C9)</f>
        <v>2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160</v>
      </c>
      <c r="D10" s="157" t="s">
        <v>114</v>
      </c>
      <c r="E10" s="158" t="s">
        <v>126</v>
      </c>
      <c r="F10" s="130">
        <f t="shared" si="0"/>
        <v>4</v>
      </c>
      <c r="G10" s="31">
        <f t="shared" si="1"/>
        <v>2</v>
      </c>
      <c r="H10" s="40"/>
      <c r="I10" s="219" t="s">
        <v>125</v>
      </c>
      <c r="J10" s="216" t="s">
        <v>148</v>
      </c>
      <c r="M10">
        <f t="shared" si="2"/>
        <v>0</v>
      </c>
      <c r="N10">
        <f t="shared" si="3"/>
        <v>2</v>
      </c>
      <c r="P10" s="159"/>
    </row>
    <row r="11" spans="2:16" ht="13.5" customHeight="1" x14ac:dyDescent="0.15">
      <c r="B11" s="150">
        <v>4</v>
      </c>
      <c r="C11" s="212" t="s">
        <v>159</v>
      </c>
      <c r="D11" s="151" t="s">
        <v>91</v>
      </c>
      <c r="E11" s="152" t="s">
        <v>127</v>
      </c>
      <c r="F11" s="130">
        <f t="shared" si="0"/>
        <v>4</v>
      </c>
      <c r="G11" s="31">
        <f t="shared" si="1"/>
        <v>2</v>
      </c>
      <c r="H11" s="40"/>
      <c r="I11" s="219" t="s">
        <v>154</v>
      </c>
      <c r="J11" s="216" t="s">
        <v>149</v>
      </c>
      <c r="M11">
        <f t="shared" si="2"/>
        <v>1</v>
      </c>
      <c r="N11">
        <f t="shared" si="3"/>
        <v>1</v>
      </c>
      <c r="P11" s="159"/>
    </row>
    <row r="12" spans="2:16" ht="13.5" customHeight="1" x14ac:dyDescent="0.15">
      <c r="B12" s="150">
        <v>5</v>
      </c>
      <c r="C12" s="212" t="s">
        <v>161</v>
      </c>
      <c r="D12" s="151" t="s">
        <v>165</v>
      </c>
      <c r="E12" s="152" t="s">
        <v>127</v>
      </c>
      <c r="F12" s="130">
        <f t="shared" si="0"/>
        <v>2</v>
      </c>
      <c r="G12" s="31">
        <f t="shared" si="1"/>
        <v>1</v>
      </c>
      <c r="H12" s="40"/>
      <c r="I12" s="219" t="s">
        <v>91</v>
      </c>
      <c r="J12" s="216" t="s">
        <v>124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150">
        <v>6</v>
      </c>
      <c r="C13" s="212" t="s">
        <v>164</v>
      </c>
      <c r="D13" s="151" t="s">
        <v>155</v>
      </c>
      <c r="E13" s="152" t="s">
        <v>127</v>
      </c>
      <c r="F13" s="130">
        <f t="shared" si="0"/>
        <v>2</v>
      </c>
      <c r="G13" s="31">
        <f t="shared" si="1"/>
        <v>1</v>
      </c>
      <c r="H13" s="31"/>
      <c r="I13" s="219" t="s">
        <v>155</v>
      </c>
      <c r="J13" s="216" t="s">
        <v>150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217">
        <v>7</v>
      </c>
      <c r="C14" s="216" t="s">
        <v>167</v>
      </c>
      <c r="D14" s="215" t="s">
        <v>155</v>
      </c>
      <c r="E14" s="218" t="s">
        <v>128</v>
      </c>
      <c r="F14" s="130">
        <f t="shared" si="0"/>
        <v>2</v>
      </c>
      <c r="G14" s="31">
        <f t="shared" si="1"/>
        <v>1</v>
      </c>
      <c r="H14" s="40"/>
      <c r="I14" s="219" t="s">
        <v>114</v>
      </c>
      <c r="J14" s="216" t="s">
        <v>123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217">
        <v>8</v>
      </c>
      <c r="C15" s="216" t="s">
        <v>166</v>
      </c>
      <c r="D15" s="215" t="s">
        <v>156</v>
      </c>
      <c r="E15" s="218" t="s">
        <v>128</v>
      </c>
      <c r="F15" s="130">
        <f t="shared" si="0"/>
        <v>2</v>
      </c>
      <c r="G15" s="31">
        <f t="shared" si="1"/>
        <v>1</v>
      </c>
      <c r="H15" s="31"/>
      <c r="I15" s="219" t="s">
        <v>156</v>
      </c>
      <c r="J15" s="216" t="s">
        <v>151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217">
        <v>9</v>
      </c>
      <c r="C16" s="216" t="s">
        <v>159</v>
      </c>
      <c r="D16" s="215" t="s">
        <v>91</v>
      </c>
      <c r="E16" s="218" t="s">
        <v>128</v>
      </c>
      <c r="F16" s="130">
        <f t="shared" si="0"/>
        <v>4</v>
      </c>
      <c r="G16" s="31">
        <f t="shared" si="1"/>
        <v>2</v>
      </c>
      <c r="H16" s="31"/>
      <c r="I16" s="219" t="s">
        <v>125</v>
      </c>
      <c r="J16" s="216" t="s">
        <v>148</v>
      </c>
      <c r="M16">
        <f t="shared" si="2"/>
        <v>1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3" t="s">
        <v>160</v>
      </c>
      <c r="D17" s="154" t="s">
        <v>114</v>
      </c>
      <c r="E17" s="155" t="s">
        <v>129</v>
      </c>
      <c r="F17" s="130">
        <f t="shared" si="0"/>
        <v>4</v>
      </c>
      <c r="G17" s="31">
        <f t="shared" si="1"/>
        <v>2</v>
      </c>
      <c r="H17" s="31"/>
      <c r="I17" s="219" t="s">
        <v>155</v>
      </c>
      <c r="J17" s="216" t="s">
        <v>152</v>
      </c>
      <c r="M17">
        <f t="shared" si="2"/>
        <v>0</v>
      </c>
      <c r="N17">
        <f t="shared" si="3"/>
        <v>2</v>
      </c>
      <c r="P17" s="159"/>
    </row>
    <row r="18" spans="1:16" ht="13.5" customHeight="1" x14ac:dyDescent="0.15">
      <c r="B18" s="153">
        <v>11</v>
      </c>
      <c r="C18" s="213" t="s">
        <v>162</v>
      </c>
      <c r="D18" s="154" t="s">
        <v>125</v>
      </c>
      <c r="E18" s="155" t="s">
        <v>129</v>
      </c>
      <c r="F18" s="130">
        <f t="shared" si="0"/>
        <v>4</v>
      </c>
      <c r="G18" s="31">
        <f t="shared" si="1"/>
        <v>2</v>
      </c>
      <c r="H18" s="31"/>
      <c r="I18" s="219" t="s">
        <v>116</v>
      </c>
      <c r="J18" s="216" t="s">
        <v>153</v>
      </c>
      <c r="M18">
        <f t="shared" si="2"/>
        <v>2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3" t="s">
        <v>168</v>
      </c>
      <c r="D19" s="154" t="s">
        <v>116</v>
      </c>
      <c r="E19" s="155" t="s">
        <v>129</v>
      </c>
      <c r="F19" s="130">
        <f t="shared" si="0"/>
        <v>2</v>
      </c>
      <c r="G19" s="31">
        <f t="shared" si="1"/>
        <v>1</v>
      </c>
      <c r="H19" s="31"/>
      <c r="I19" s="219" t="s">
        <v>157</v>
      </c>
      <c r="J19" s="216" t="s">
        <v>113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77</v>
      </c>
      <c r="F23" t="s">
        <v>78</v>
      </c>
      <c r="J23" t="s">
        <v>79</v>
      </c>
      <c r="M23" t="s">
        <v>77</v>
      </c>
    </row>
    <row r="24" spans="1:16" ht="13.5" customHeight="1" x14ac:dyDescent="0.15">
      <c r="D24" t="str">
        <f>C14</f>
        <v>コニーリョ中山FC</v>
      </c>
      <c r="E24" s="57" t="s">
        <v>6</v>
      </c>
      <c r="F24" t="str">
        <f>C8</f>
        <v>社FCジュニア</v>
      </c>
      <c r="H24" t="str">
        <f>C9</f>
        <v>人丸FC</v>
      </c>
      <c r="I24" s="57" t="s">
        <v>12</v>
      </c>
      <c r="J24" t="str">
        <f>C11</f>
        <v>旭FCジュニア</v>
      </c>
      <c r="L24" t="str">
        <f>C12</f>
        <v>フォルテFC</v>
      </c>
      <c r="M24" t="str">
        <f>C17</f>
        <v>武庫之荘FC</v>
      </c>
    </row>
    <row r="25" spans="1:16" ht="13.5" customHeight="1" x14ac:dyDescent="0.15">
      <c r="D25" t="str">
        <f>C11</f>
        <v>旭FCジュニア</v>
      </c>
      <c r="E25" s="57" t="s">
        <v>5</v>
      </c>
      <c r="F25" t="str">
        <f>C14</f>
        <v>コニーリョ中山FC</v>
      </c>
      <c r="H25" t="str">
        <f>C15</f>
        <v>駒ヶ林FC</v>
      </c>
      <c r="I25" s="57" t="s">
        <v>51</v>
      </c>
      <c r="J25" t="str">
        <f>C17</f>
        <v>武庫之荘FC</v>
      </c>
      <c r="L25" t="str">
        <f>C18</f>
        <v>人丸FC</v>
      </c>
      <c r="M25" t="str">
        <f>C8</f>
        <v>社FCジュニア</v>
      </c>
    </row>
    <row r="26" spans="1:16" ht="13.5" customHeight="1" x14ac:dyDescent="0.15">
      <c r="D26" t="str">
        <f>C18</f>
        <v>人丸FC</v>
      </c>
      <c r="E26" s="57" t="s">
        <v>6</v>
      </c>
      <c r="F26" t="str">
        <f>C8</f>
        <v>社FCジュニア</v>
      </c>
      <c r="H26" t="str">
        <f>C10</f>
        <v>武庫之荘FC</v>
      </c>
      <c r="I26" s="57" t="s">
        <v>12</v>
      </c>
      <c r="J26" t="str">
        <f>C11</f>
        <v>旭FCジュニア</v>
      </c>
      <c r="L26" t="str">
        <f>C13</f>
        <v>長尾WFC</v>
      </c>
      <c r="M26" t="str">
        <f>C15</f>
        <v>駒ヶ林FC</v>
      </c>
    </row>
    <row r="27" spans="1:16" ht="13.5" customHeight="1" x14ac:dyDescent="0.15">
      <c r="D27" t="str">
        <f>C9</f>
        <v>人丸FC</v>
      </c>
      <c r="E27" s="57" t="s">
        <v>5</v>
      </c>
      <c r="F27" t="str">
        <f>C14</f>
        <v>コニーリョ中山FC</v>
      </c>
      <c r="H27" t="str">
        <f>C16</f>
        <v>旭FCジュニア</v>
      </c>
      <c r="I27" s="57" t="s">
        <v>51</v>
      </c>
      <c r="J27" t="str">
        <f>C17</f>
        <v>武庫之荘FC</v>
      </c>
      <c r="L27" t="str">
        <f>C19</f>
        <v>天満SC</v>
      </c>
      <c r="M27" t="str">
        <f>C12</f>
        <v>フォルテFC</v>
      </c>
    </row>
    <row r="28" spans="1:16" ht="13.5" customHeight="1" x14ac:dyDescent="0.15">
      <c r="B28" s="132"/>
      <c r="C28" s="132"/>
      <c r="D28" t="str">
        <f>C19</f>
        <v>天満SC</v>
      </c>
      <c r="E28" s="57" t="s">
        <v>6</v>
      </c>
      <c r="F28" t="str">
        <f>C9</f>
        <v>人丸FC</v>
      </c>
      <c r="H28" t="str">
        <f>C10</f>
        <v>武庫之荘FC</v>
      </c>
      <c r="I28" s="57" t="s">
        <v>12</v>
      </c>
      <c r="J28" t="str">
        <f>C12</f>
        <v>フォルテFC</v>
      </c>
      <c r="L28" t="str">
        <f>C13</f>
        <v>長尾WFC</v>
      </c>
      <c r="M28" t="str">
        <f>C16</f>
        <v>旭FCジュニア</v>
      </c>
    </row>
    <row r="29" spans="1:16" ht="13.5" customHeight="1" x14ac:dyDescent="0.15">
      <c r="B29" s="132"/>
      <c r="C29" s="132"/>
      <c r="D29" t="str">
        <f>C13</f>
        <v>長尾WFC</v>
      </c>
      <c r="E29" s="57" t="s">
        <v>5</v>
      </c>
      <c r="F29" t="str">
        <f>C15</f>
        <v>駒ヶ林FC</v>
      </c>
      <c r="H29" t="str">
        <f>C16</f>
        <v>旭FCジュニア</v>
      </c>
      <c r="I29" s="57" t="s">
        <v>51</v>
      </c>
      <c r="J29" t="str">
        <f>C18</f>
        <v>人丸FC</v>
      </c>
      <c r="L29" t="str">
        <f>C19</f>
        <v>天満SC</v>
      </c>
      <c r="M29" t="str">
        <f>C10</f>
        <v>武庫之荘FC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92</v>
      </c>
      <c r="B32" s="133">
        <v>1</v>
      </c>
      <c r="C32" s="133" t="s">
        <v>97</v>
      </c>
    </row>
    <row r="33" spans="1:3" ht="13.5" customHeight="1" x14ac:dyDescent="0.15">
      <c r="A33" s="134" t="s">
        <v>92</v>
      </c>
      <c r="B33" s="135">
        <v>2</v>
      </c>
      <c r="C33" s="133" t="s">
        <v>97</v>
      </c>
    </row>
    <row r="34" spans="1:3" ht="13.5" customHeight="1" x14ac:dyDescent="0.15">
      <c r="A34" s="134" t="s">
        <v>92</v>
      </c>
      <c r="B34" s="135">
        <v>3</v>
      </c>
      <c r="C34" s="133" t="s">
        <v>97</v>
      </c>
    </row>
    <row r="35" spans="1:3" ht="13.5" customHeight="1" x14ac:dyDescent="0.15">
      <c r="A35" s="136" t="s">
        <v>93</v>
      </c>
      <c r="B35" s="131">
        <v>1</v>
      </c>
      <c r="C35" s="132" t="s">
        <v>97</v>
      </c>
    </row>
    <row r="36" spans="1:3" ht="13.5" customHeight="1" x14ac:dyDescent="0.15">
      <c r="A36" s="136" t="s">
        <v>93</v>
      </c>
      <c r="B36" s="131">
        <v>2</v>
      </c>
      <c r="C36" s="132" t="s">
        <v>97</v>
      </c>
    </row>
    <row r="37" spans="1:3" ht="13.5" customHeight="1" x14ac:dyDescent="0.15">
      <c r="A37" s="136" t="s">
        <v>93</v>
      </c>
      <c r="B37" s="131">
        <v>3</v>
      </c>
      <c r="C37" s="132" t="s">
        <v>97</v>
      </c>
    </row>
    <row r="38" spans="1:3" ht="13.5" customHeight="1" x14ac:dyDescent="0.15">
      <c r="A38" s="134" t="s">
        <v>94</v>
      </c>
      <c r="B38" s="135">
        <v>1</v>
      </c>
      <c r="C38" s="133" t="s">
        <v>97</v>
      </c>
    </row>
    <row r="39" spans="1:3" ht="13.5" customHeight="1" x14ac:dyDescent="0.15">
      <c r="A39" s="134" t="s">
        <v>94</v>
      </c>
      <c r="B39" s="135">
        <v>2</v>
      </c>
      <c r="C39" s="133" t="s">
        <v>97</v>
      </c>
    </row>
    <row r="40" spans="1:3" ht="13.5" customHeight="1" x14ac:dyDescent="0.15">
      <c r="A40" s="134" t="s">
        <v>94</v>
      </c>
      <c r="B40" s="135">
        <v>3</v>
      </c>
      <c r="C40" s="133" t="s">
        <v>97</v>
      </c>
    </row>
    <row r="41" spans="1:3" ht="13.5" customHeight="1" x14ac:dyDescent="0.15">
      <c r="A41" s="136" t="s">
        <v>95</v>
      </c>
      <c r="B41" s="131">
        <v>1</v>
      </c>
      <c r="C41" s="132" t="s">
        <v>97</v>
      </c>
    </row>
    <row r="42" spans="1:3" ht="13.5" customHeight="1" x14ac:dyDescent="0.15">
      <c r="A42" s="136" t="s">
        <v>95</v>
      </c>
      <c r="B42" s="131">
        <v>2</v>
      </c>
      <c r="C42" s="132" t="s">
        <v>97</v>
      </c>
    </row>
    <row r="43" spans="1:3" ht="13.5" customHeight="1" x14ac:dyDescent="0.15">
      <c r="A43" s="136" t="s">
        <v>95</v>
      </c>
      <c r="B43" s="131">
        <v>3</v>
      </c>
      <c r="C43" s="132" t="s">
        <v>97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2018-08-09T12:17:50Z</cp:lastPrinted>
  <dcterms:created xsi:type="dcterms:W3CDTF">2006-09-16T05:46:34Z</dcterms:created>
  <dcterms:modified xsi:type="dcterms:W3CDTF">2023-03-22T11:19:56Z</dcterms:modified>
</cp:coreProperties>
</file>